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560" windowHeight="7500" activeTab="0"/>
  </bookViews>
  <sheets>
    <sheet name="Sayfa1" sheetId="1" r:id="rId1"/>
  </sheets>
  <definedNames>
    <definedName name="BaslaSatir">'Sayfa1'!$A$17</definedName>
    <definedName name="ButceYil">'Sayfa1'!$B$6</definedName>
    <definedName name="FormatSatir">'Sayfa1'!$A$4</definedName>
    <definedName name="KurAd">'Sayfa1'!$B$8</definedName>
    <definedName name="KurKod">'Sayfa1'!$B$7</definedName>
    <definedName name="ToplamFormatSatir">'Sayfa1'!$A$2</definedName>
    <definedName name="ToplamSatir">'Sayfa1'!$A$16</definedName>
  </definedNames>
  <calcPr fullCalcOnLoad="1"/>
</workbook>
</file>

<file path=xl/sharedStrings.xml><?xml version="1.0" encoding="utf-8"?>
<sst xmlns="http://schemas.openxmlformats.org/spreadsheetml/2006/main" count="214" uniqueCount="29">
  <si>
    <t/>
  </si>
  <si>
    <t>Bütçe Yıl:</t>
  </si>
  <si>
    <t>Kurum Kod: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</si>
  <si>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</si>
  <si>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</si>
  <si>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</si>
  <si>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</si>
  <si>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</si>
  <si>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</si>
  <si>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</si>
  <si>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</si>
  <si>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</si>
  <si>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Yıl:</t>
  </si>
  <si>
    <t>Kurum Ad:</t>
  </si>
  <si>
    <t>EKONOMİK</t>
  </si>
  <si>
    <t>ŞUBAT</t>
  </si>
  <si>
    <t>MART</t>
  </si>
  <si>
    <t>NİSAN</t>
  </si>
  <si>
    <t>MAYIS</t>
  </si>
  <si>
    <t>HAZİRAN</t>
  </si>
  <si>
    <t>BÜTÇE GELİRLERİNİN GELİŞİMİ</t>
  </si>
  <si>
    <t>BÜTÇE GELİRLERİ TOPLAMI</t>
  </si>
  <si>
    <t>0075</t>
  </si>
  <si>
    <t>DOĞU KARADENİZ PROJESİ BÖLGE KALKINMA İDARESİ BAŞKANLIĞI</t>
  </si>
  <si>
    <t>04 - Alınan Bağış ve Yardımlar ile Özel Gelirler</t>
  </si>
  <si>
    <t>04.2 - Merkezi Yönetim Bütçesine Dahil İdarelerden Alınan Bağış ve Yardımlar</t>
  </si>
  <si>
    <t>05 - Diğer Gelirler</t>
  </si>
  <si>
    <t>05.1 - Faiz Gelirleri</t>
  </si>
  <si>
    <t>05.9 - Diğer Çeşitli Gelirler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</si>
</sst>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9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5"/>
      <name val="Arial Tur"/>
      <family val="0"/>
    </font>
    <font>
      <u val="single"/>
      <sz val="10"/>
      <color indexed="30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62"/>
      <name val="Calibri Light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19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" fillId="0" borderId="0">
      <alignment/>
      <protection/>
    </xf>
  </cellStyleXfs>
  <cellXfs count="27">
    <xf numFmtId="0" fontId="0" fillId="0" borderId="0" xfId="0" applyAlignment="1">
      <alignment/>
    </xf>
    <xf numFmtId="0" fontId="4" fillId="0" borderId="0" xfId="62" applyFont="1" applyAlignment="1">
      <alignment horizontal="center" vertical="center"/>
      <protection/>
    </xf>
    <xf numFmtId="3" fontId="5" fillId="0" borderId="0" xfId="62" applyNumberFormat="1" applyFont="1" applyAlignment="1">
      <alignment horizontal="center" vertical="center"/>
      <protection/>
    </xf>
    <xf numFmtId="0" fontId="6" fillId="0" borderId="0" xfId="62" applyFont="1" applyAlignment="1">
      <alignment vertical="center"/>
      <protection/>
    </xf>
    <xf numFmtId="0" fontId="6" fillId="0" borderId="0" xfId="0" applyFont="1" applyAlignment="1">
      <alignment vertical="center"/>
    </xf>
    <xf numFmtId="0" fontId="5" fillId="0" borderId="0" xfId="62" applyFont="1" applyAlignment="1">
      <alignment horizontal="center" vertical="center"/>
      <protection/>
    </xf>
    <xf numFmtId="3" fontId="6" fillId="0" borderId="0" xfId="62" applyNumberFormat="1" applyFont="1" applyAlignment="1">
      <alignment vertical="center"/>
      <protection/>
    </xf>
    <xf numFmtId="0" fontId="5" fillId="0" borderId="0" xfId="62" applyFont="1" applyAlignment="1">
      <alignment vertical="center"/>
      <protection/>
    </xf>
    <xf numFmtId="3" fontId="5" fillId="0" borderId="0" xfId="62" applyNumberFormat="1" applyFont="1" applyAlignment="1">
      <alignment vertical="center"/>
      <protection/>
    </xf>
    <xf numFmtId="3" fontId="6" fillId="0" borderId="0" xfId="0" applyNumberFormat="1" applyFont="1" applyAlignment="1">
      <alignment vertical="center"/>
    </xf>
    <xf numFmtId="0" fontId="4" fillId="0" borderId="0" xfId="62" applyFont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4" fontId="7" fillId="0" borderId="12" xfId="0" applyNumberFormat="1" applyFont="1" applyBorder="1" applyAlignment="1" applyProtection="1">
      <alignment horizontal="right" vertical="center" wrapText="1"/>
      <protection/>
    </xf>
    <xf numFmtId="4" fontId="7" fillId="0" borderId="13" xfId="0" applyNumberFormat="1" applyFont="1" applyBorder="1" applyAlignment="1" applyProtection="1">
      <alignment horizontal="right" vertical="center" wrapText="1"/>
      <protection/>
    </xf>
    <xf numFmtId="1" fontId="6" fillId="0" borderId="0" xfId="0" applyNumberFormat="1" applyFont="1" applyAlignment="1">
      <alignment horizontal="left" vertical="center"/>
    </xf>
    <xf numFmtId="3" fontId="6" fillId="0" borderId="11" xfId="0" applyNumberFormat="1" applyFont="1" applyBorder="1" applyAlignment="1">
      <alignment horizontal="right"/>
    </xf>
    <xf numFmtId="4" fontId="6" fillId="0" borderId="12" xfId="0" applyNumberFormat="1" applyFont="1" applyBorder="1" applyAlignment="1" applyProtection="1">
      <alignment horizontal="right" vertical="center" wrapText="1"/>
      <protection/>
    </xf>
    <xf numFmtId="4" fontId="6" fillId="0" borderId="13" xfId="0" applyNumberFormat="1" applyFont="1" applyBorder="1" applyAlignment="1" applyProtection="1">
      <alignment horizontal="right" vertical="center" wrapText="1"/>
      <protection/>
    </xf>
    <xf numFmtId="1" fontId="6" fillId="0" borderId="0" xfId="62" applyNumberFormat="1" applyFont="1" applyAlignment="1">
      <alignment vertical="center"/>
      <protection/>
    </xf>
    <xf numFmtId="49" fontId="6" fillId="0" borderId="11" xfId="0" applyNumberFormat="1" applyFont="1" applyBorder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tabSelected="1" zoomScale="70" zoomScaleNormal="70" workbookViewId="0" topLeftCell="A11">
      <selection activeCell="A16" sqref="A16"/>
    </sheetView>
  </sheetViews>
  <sheetFormatPr defaultColWidth="9.00390625" defaultRowHeight="13.5" customHeight="1"/>
  <cols>
    <col min="1" max="1" width="59.625" style="4" bestFit="1" customWidth="1"/>
    <col min="2" max="3" width="19.75390625" style="9" customWidth="1"/>
    <col min="4" max="5" width="22.75390625" style="9" customWidth="1"/>
    <col min="6" max="7" width="21.25390625" style="9" hidden="1" customWidth="1"/>
    <col min="8" max="9" width="22.75390625" style="9" customWidth="1"/>
    <col min="10" max="10" width="21.25390625" style="9" hidden="1" customWidth="1"/>
    <col min="11" max="11" width="10.75390625" style="9" hidden="1" customWidth="1"/>
    <col min="12" max="13" width="22.75390625" style="9" customWidth="1"/>
    <col min="14" max="14" width="21.25390625" style="9" hidden="1" customWidth="1"/>
    <col min="15" max="15" width="11.375" style="9" hidden="1" customWidth="1"/>
    <col min="16" max="17" width="22.75390625" style="9" customWidth="1"/>
    <col min="18" max="18" width="21.25390625" style="9" hidden="1" customWidth="1"/>
    <col min="19" max="19" width="11.625" style="9" hidden="1" customWidth="1"/>
    <col min="20" max="21" width="22.75390625" style="9" customWidth="1"/>
    <col min="22" max="23" width="14.25390625" style="4" hidden="1" customWidth="1"/>
    <col min="24" max="27" width="22.75390625" style="4" customWidth="1"/>
    <col min="28" max="28" width="9.125" style="4" bestFit="1" customWidth="1"/>
    <col min="29" max="29" width="10.125" style="4" bestFit="1" customWidth="1"/>
    <col min="30" max="30" width="8.25390625" style="4" customWidth="1"/>
    <col min="31" max="31" width="16.125" style="4" customWidth="1"/>
    <col min="32" max="32" width="9.125" style="4" bestFit="1" customWidth="1"/>
    <col min="33" max="16384" width="9.125" style="4" customWidth="1"/>
  </cols>
  <sheetData>
    <row r="1" spans="1:24" ht="12.75" customHeight="1" hidden="1" thickBot="1">
      <c r="A1" s="1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2" t="s">
        <v>0</v>
      </c>
      <c r="R1" s="2" t="s">
        <v>0</v>
      </c>
      <c r="S1" s="2" t="s">
        <v>0</v>
      </c>
      <c r="T1" s="2" t="s">
        <v>0</v>
      </c>
      <c r="U1" s="2" t="s">
        <v>0</v>
      </c>
      <c r="V1" s="3" t="s">
        <v>0</v>
      </c>
      <c r="X1" s="3" t="s">
        <v>0</v>
      </c>
    </row>
    <row r="2" spans="1:31" ht="15" hidden="1" thickBot="1">
      <c r="A2" s="13" t="s">
        <v>21</v>
      </c>
      <c r="B2" s="14"/>
      <c r="C2" s="14"/>
      <c r="D2" s="14"/>
      <c r="E2" s="14"/>
      <c r="F2" s="14"/>
      <c r="G2" s="14"/>
      <c r="H2" s="14">
        <f>IF(F2=0,0,F2-D2)</f>
        <v>0</v>
      </c>
      <c r="I2" s="14">
        <f>IF(G2=0,0,G2-E2)</f>
        <v>0</v>
      </c>
      <c r="J2" s="14"/>
      <c r="K2" s="14"/>
      <c r="L2" s="14">
        <f>IF(J2=0,0,J2-F2)</f>
        <v>0</v>
      </c>
      <c r="M2" s="14">
        <f>IF(K2=0,0,K2-G2)</f>
        <v>0</v>
      </c>
      <c r="N2" s="14"/>
      <c r="O2" s="14"/>
      <c r="P2" s="14">
        <f>IF(N2=0,0,N2-J2)</f>
        <v>0</v>
      </c>
      <c r="Q2" s="14">
        <f>IF(O2=0,0,O2-K2)</f>
        <v>0</v>
      </c>
      <c r="R2" s="14"/>
      <c r="S2" s="14"/>
      <c r="T2" s="14">
        <f>IF(R2=0,0,R2-N2)</f>
        <v>0</v>
      </c>
      <c r="U2" s="14">
        <f>IF(S2=0,0,S2-O2)</f>
        <v>0</v>
      </c>
      <c r="V2" s="14"/>
      <c r="W2" s="14"/>
      <c r="X2" s="14">
        <f>IF(V2=0,0,V2-R2)</f>
        <v>0</v>
      </c>
      <c r="Y2" s="14">
        <f>IF(W2=0,0,W2-S2)</f>
        <v>0</v>
      </c>
      <c r="Z2" s="14">
        <f>D2+H2+L2+P2+T2+X2</f>
        <v>0</v>
      </c>
      <c r="AA2" s="14">
        <f>E2+I2+M2+Q2+U2+Y2</f>
        <v>0</v>
      </c>
      <c r="AB2" s="15">
        <f>IF(AA2=0,0,IF(Z2=0,0,(AA2-Z2)/Z2*100))</f>
        <v>0</v>
      </c>
      <c r="AC2" s="16">
        <f>IF(Z2=0,0,IF(B2=0,0,Z2/B2*100))</f>
        <v>0</v>
      </c>
      <c r="AD2" s="16">
        <f>IF(AA2=0,0,IF(C2=0,0,AA2/C2*100))</f>
        <v>0</v>
      </c>
      <c r="AE2" s="14">
        <v>-1</v>
      </c>
    </row>
    <row r="3" spans="1:24" ht="12.75" customHeight="1" hidden="1" thickBot="1">
      <c r="A3" s="1" t="s">
        <v>0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0</v>
      </c>
      <c r="M3" s="2" t="s">
        <v>0</v>
      </c>
      <c r="N3" s="2" t="s">
        <v>0</v>
      </c>
      <c r="O3" s="2" t="s">
        <v>0</v>
      </c>
      <c r="P3" s="2" t="s">
        <v>0</v>
      </c>
      <c r="Q3" s="2" t="s">
        <v>0</v>
      </c>
      <c r="R3" s="2" t="s">
        <v>0</v>
      </c>
      <c r="S3" s="2" t="s">
        <v>0</v>
      </c>
      <c r="T3" s="2" t="s">
        <v>0</v>
      </c>
      <c r="U3" s="2" t="s">
        <v>0</v>
      </c>
      <c r="V3" s="3" t="s">
        <v>0</v>
      </c>
      <c r="X3" s="3" t="s">
        <v>0</v>
      </c>
    </row>
    <row r="4" spans="1:31" ht="15" hidden="1" thickBot="1">
      <c r="A4" s="22"/>
      <c r="B4" s="18"/>
      <c r="C4" s="18"/>
      <c r="D4" s="18"/>
      <c r="E4" s="18"/>
      <c r="F4" s="18"/>
      <c r="G4" s="18"/>
      <c r="H4" s="18">
        <f>IF(F4=0,0,F4-D4)</f>
        <v>0</v>
      </c>
      <c r="I4" s="18">
        <f>IF(G4=0,0,G4-E4)</f>
        <v>0</v>
      </c>
      <c r="J4" s="18"/>
      <c r="K4" s="18"/>
      <c r="L4" s="18">
        <f>IF(J4=0,0,J4-F4)</f>
        <v>0</v>
      </c>
      <c r="M4" s="18">
        <f>IF(K4=0,0,K4-G4)</f>
        <v>0</v>
      </c>
      <c r="N4" s="18"/>
      <c r="O4" s="18"/>
      <c r="P4" s="18">
        <f>IF(N4=0,0,N4-J4)</f>
        <v>0</v>
      </c>
      <c r="Q4" s="18">
        <f>IF(O4=0,0,O4-K4)</f>
        <v>0</v>
      </c>
      <c r="R4" s="18"/>
      <c r="S4" s="18"/>
      <c r="T4" s="18">
        <f>IF(R4=0,0,R4-N4)</f>
        <v>0</v>
      </c>
      <c r="U4" s="18">
        <f>IF(S4=0,0,S4-O4)</f>
        <v>0</v>
      </c>
      <c r="V4" s="18"/>
      <c r="W4" s="18"/>
      <c r="X4" s="18">
        <f>IF(V4=0,0,V4-R4)</f>
        <v>0</v>
      </c>
      <c r="Y4" s="18">
        <f>IF(W4=0,0,W4-S4)</f>
        <v>0</v>
      </c>
      <c r="Z4" s="18">
        <f>D4+H4+L4+P4+T4+X4</f>
        <v>0</v>
      </c>
      <c r="AA4" s="18">
        <f>E4+I4+M4+Q4+U4+Y4</f>
        <v>0</v>
      </c>
      <c r="AB4" s="19">
        <f>IF(AA4=0,0,IF(Z4=0,0,(AA4-Z4)/Z4*100))</f>
        <v>0</v>
      </c>
      <c r="AC4" s="20">
        <f>IF(Z4=0,0,IF(B4=0,0,Z4/B4*100))</f>
        <v>0</v>
      </c>
      <c r="AD4" s="20">
        <f>IF(AA4=0,0,IF(C4=0,0,AA4/C4*100))</f>
        <v>0</v>
      </c>
      <c r="AE4" s="18">
        <v>-1</v>
      </c>
    </row>
    <row r="5" spans="1:24" ht="12.75" customHeight="1" hidden="1">
      <c r="A5" s="5" t="s">
        <v>0</v>
      </c>
      <c r="B5" s="6" t="s">
        <v>0</v>
      </c>
      <c r="C5" s="6" t="s">
        <v>0</v>
      </c>
      <c r="D5" s="6" t="s">
        <v>0</v>
      </c>
      <c r="E5" s="6" t="s">
        <v>0</v>
      </c>
      <c r="F5" s="6" t="s">
        <v>0</v>
      </c>
      <c r="G5" s="6" t="s">
        <v>0</v>
      </c>
      <c r="H5" s="6" t="s">
        <v>0</v>
      </c>
      <c r="I5" s="6" t="s">
        <v>0</v>
      </c>
      <c r="J5" s="6" t="s">
        <v>0</v>
      </c>
      <c r="K5" s="6" t="s">
        <v>0</v>
      </c>
      <c r="L5" s="6" t="s">
        <v>0</v>
      </c>
      <c r="M5" s="6" t="s">
        <v>0</v>
      </c>
      <c r="N5" s="6" t="s">
        <v>0</v>
      </c>
      <c r="O5" s="6" t="s">
        <v>0</v>
      </c>
      <c r="P5" s="6" t="s">
        <v>0</v>
      </c>
      <c r="Q5" s="6" t="s">
        <v>0</v>
      </c>
      <c r="R5" s="6" t="s">
        <v>0</v>
      </c>
      <c r="S5" s="6" t="s">
        <v>0</v>
      </c>
      <c r="T5" s="6" t="s">
        <v>0</v>
      </c>
      <c r="U5" s="6" t="s">
        <v>0</v>
      </c>
      <c r="V5" s="3" t="s">
        <v>0</v>
      </c>
      <c r="X5" s="3" t="s">
        <v>0</v>
      </c>
    </row>
    <row r="6" spans="1:24" ht="15.75" customHeight="1" hidden="1">
      <c r="A6" s="3" t="s">
        <v>12</v>
      </c>
      <c r="B6" s="21">
        <v>2024</v>
      </c>
      <c r="C6" s="6" t="s">
        <v>0</v>
      </c>
      <c r="D6" s="6" t="s">
        <v>0</v>
      </c>
      <c r="E6" s="6" t="s">
        <v>0</v>
      </c>
      <c r="F6" s="6" t="s">
        <v>0</v>
      </c>
      <c r="G6" s="6" t="s">
        <v>0</v>
      </c>
      <c r="H6" s="6" t="s">
        <v>0</v>
      </c>
      <c r="I6" s="6" t="s">
        <v>0</v>
      </c>
      <c r="J6" s="6" t="s">
        <v>0</v>
      </c>
      <c r="K6" s="6" t="s">
        <v>0</v>
      </c>
      <c r="L6" s="6" t="s">
        <v>0</v>
      </c>
      <c r="M6" s="6" t="s">
        <v>0</v>
      </c>
      <c r="N6" s="6" t="s">
        <v>0</v>
      </c>
      <c r="O6" s="6" t="s">
        <v>0</v>
      </c>
      <c r="P6" s="6" t="s">
        <v>0</v>
      </c>
      <c r="Q6" s="6" t="s">
        <v>0</v>
      </c>
      <c r="R6" s="6" t="s">
        <v>0</v>
      </c>
      <c r="S6" s="6" t="s">
        <v>0</v>
      </c>
      <c r="T6" s="6" t="s">
        <v>0</v>
      </c>
      <c r="U6" s="6" t="s">
        <v>0</v>
      </c>
      <c r="V6" s="3" t="s">
        <v>0</v>
      </c>
      <c r="X6" s="3" t="s">
        <v>0</v>
      </c>
    </row>
    <row r="7" spans="1:24" ht="14.25" hidden="1">
      <c r="A7" s="7" t="s">
        <v>2</v>
      </c>
      <c r="B7" s="8" t="s">
        <v>22</v>
      </c>
      <c r="C7" s="8" t="s">
        <v>0</v>
      </c>
      <c r="D7" s="8" t="s">
        <v>0</v>
      </c>
      <c r="E7" s="8" t="s">
        <v>0</v>
      </c>
      <c r="F7" s="8" t="s">
        <v>0</v>
      </c>
      <c r="G7" s="8" t="s">
        <v>0</v>
      </c>
      <c r="H7" s="8" t="s">
        <v>0</v>
      </c>
      <c r="I7" s="8" t="s">
        <v>0</v>
      </c>
      <c r="J7" s="8" t="s">
        <v>0</v>
      </c>
      <c r="K7" s="8" t="s">
        <v>0</v>
      </c>
      <c r="L7" s="8" t="s">
        <v>0</v>
      </c>
      <c r="M7" s="8" t="s">
        <v>0</v>
      </c>
      <c r="N7" s="8" t="s">
        <v>0</v>
      </c>
      <c r="O7" s="8" t="s">
        <v>0</v>
      </c>
      <c r="P7" s="8" t="s">
        <v>0</v>
      </c>
      <c r="Q7" s="8" t="s">
        <v>0</v>
      </c>
      <c r="R7" s="8" t="s">
        <v>0</v>
      </c>
      <c r="S7" s="8" t="s">
        <v>0</v>
      </c>
      <c r="T7" s="8" t="s">
        <v>0</v>
      </c>
      <c r="U7" s="8" t="s">
        <v>0</v>
      </c>
      <c r="V7" s="8" t="s">
        <v>0</v>
      </c>
      <c r="X7" s="8" t="s">
        <v>0</v>
      </c>
    </row>
    <row r="8" spans="1:2" ht="14.25" hidden="1">
      <c r="A8" s="4" t="s">
        <v>13</v>
      </c>
      <c r="B8" s="9" t="s">
        <v>23</v>
      </c>
    </row>
    <row r="9" ht="14.25" hidden="1"/>
    <row r="10" ht="13.5" customHeight="1" hidden="1"/>
    <row r="11" spans="1:31" ht="22.5" customHeight="1">
      <c r="A11" s="25" t="s">
        <v>20</v>
      </c>
      <c r="B11" s="25" t="s">
        <v>0</v>
      </c>
      <c r="C11" s="25" t="s">
        <v>0</v>
      </c>
      <c r="D11" s="25" t="s">
        <v>0</v>
      </c>
      <c r="E11" s="25" t="s">
        <v>0</v>
      </c>
      <c r="F11" s="25" t="s">
        <v>0</v>
      </c>
      <c r="G11" s="25" t="s">
        <v>0</v>
      </c>
      <c r="H11" s="25" t="s">
        <v>0</v>
      </c>
      <c r="I11" s="25" t="s">
        <v>0</v>
      </c>
      <c r="J11" s="25" t="s">
        <v>0</v>
      </c>
      <c r="K11" s="25" t="s">
        <v>0</v>
      </c>
      <c r="L11" s="25" t="s">
        <v>0</v>
      </c>
      <c r="M11" s="25" t="s">
        <v>0</v>
      </c>
      <c r="N11" s="25" t="s">
        <v>0</v>
      </c>
      <c r="O11" s="25" t="s">
        <v>0</v>
      </c>
      <c r="P11" s="25" t="s">
        <v>0</v>
      </c>
      <c r="Q11" s="25" t="s">
        <v>0</v>
      </c>
      <c r="R11" s="25" t="s">
        <v>0</v>
      </c>
      <c r="S11" s="25" t="s">
        <v>0</v>
      </c>
      <c r="T11" s="25" t="s">
        <v>0</v>
      </c>
      <c r="U11" s="25" t="s">
        <v>0</v>
      </c>
      <c r="V11" s="25" t="s">
        <v>0</v>
      </c>
      <c r="W11" s="25" t="s">
        <v>0</v>
      </c>
      <c r="X11" s="25" t="s">
        <v>0</v>
      </c>
      <c r="Y11" s="25" t="s">
        <v>0</v>
      </c>
      <c r="Z11" s="25" t="s">
        <v>0</v>
      </c>
      <c r="AA11" s="25" t="s">
        <v>0</v>
      </c>
      <c r="AB11" s="25" t="s">
        <v>0</v>
      </c>
      <c r="AC11" s="25" t="s">
        <v>0</v>
      </c>
      <c r="AD11" s="25" t="s">
        <v>0</v>
      </c>
      <c r="AE11" s="25" t="s">
        <v>0</v>
      </c>
    </row>
    <row r="12" spans="1:27" ht="16.5" customHeight="1">
      <c r="A12" s="10" t="s">
        <v>1</v>
      </c>
      <c r="B12" s="17">
        <f>ButceYil</f>
        <v>0</v>
      </c>
      <c r="V12" s="9" t="s">
        <v>0</v>
      </c>
      <c r="W12" s="9" t="s">
        <v>0</v>
      </c>
      <c r="X12" s="9" t="s">
        <v>0</v>
      </c>
      <c r="Y12" s="9" t="s">
        <v>0</v>
      </c>
      <c r="Z12" s="9" t="s">
        <v>0</v>
      </c>
      <c r="AA12" s="9" t="s">
        <v>0</v>
      </c>
    </row>
    <row r="13" spans="1:25" ht="17.25" customHeight="1" thickBot="1">
      <c r="A13" s="11" t="s">
        <v>13</v>
      </c>
      <c r="B13" s="26">
        <f>KurAd</f>
        <v>0</v>
      </c>
      <c r="C13" s="26" t="s">
        <v>0</v>
      </c>
      <c r="D13" s="26" t="s">
        <v>0</v>
      </c>
      <c r="E13" s="26" t="s">
        <v>0</v>
      </c>
      <c r="F13" s="26" t="s">
        <v>0</v>
      </c>
      <c r="G13" s="26" t="s">
        <v>0</v>
      </c>
      <c r="H13" s="26" t="s">
        <v>0</v>
      </c>
      <c r="I13" s="26" t="s">
        <v>0</v>
      </c>
      <c r="J13" s="26" t="s">
        <v>0</v>
      </c>
      <c r="K13" s="26" t="s">
        <v>0</v>
      </c>
      <c r="L13" s="26" t="s">
        <v>0</v>
      </c>
      <c r="M13" s="26" t="s">
        <v>0</v>
      </c>
      <c r="N13" s="26" t="s">
        <v>0</v>
      </c>
      <c r="O13" s="26" t="s">
        <v>0</v>
      </c>
      <c r="P13" s="26" t="s">
        <v>0</v>
      </c>
      <c r="Q13" s="26" t="s">
        <v>0</v>
      </c>
      <c r="V13" s="9" t="s">
        <v>0</v>
      </c>
      <c r="W13" s="9" t="s">
        <v>0</v>
      </c>
      <c r="X13" s="9" t="s">
        <v>0</v>
      </c>
      <c r="Y13" s="9" t="s">
        <v>0</v>
      </c>
    </row>
    <row r="14" spans="1:31" ht="51.75" customHeight="1">
      <c r="A14" s="23" t="s">
        <v>14</v>
      </c>
      <c r="B14" s="23" t="str">
        <f>ButceYil-1&amp;" "&amp;"GERÇEKLEŞME TOPLAMI"</f>
        <v>-1 GERÇEKLEŞME TOPLAMI</v>
      </c>
      <c r="C14" s="23" t="str">
        <f>ButceYil&amp;" "&amp;"BAŞLANGIÇ ÖDENEĞİ"</f>
        <v> BAŞLANGIÇ ÖDENEĞİ</v>
      </c>
      <c r="D14" s="23" t="s">
        <v>3</v>
      </c>
      <c r="E14" s="23" t="s">
        <v>0</v>
      </c>
      <c r="F14" s="23" t="s">
        <v>15</v>
      </c>
      <c r="G14" s="23" t="s">
        <v>0</v>
      </c>
      <c r="H14" s="23" t="s">
        <v>4</v>
      </c>
      <c r="I14" s="23" t="s">
        <v>0</v>
      </c>
      <c r="J14" s="23" t="s">
        <v>16</v>
      </c>
      <c r="K14" s="23" t="s">
        <v>0</v>
      </c>
      <c r="L14" s="23" t="s">
        <v>5</v>
      </c>
      <c r="M14" s="23" t="s">
        <v>0</v>
      </c>
      <c r="N14" s="23" t="s">
        <v>17</v>
      </c>
      <c r="O14" s="23" t="s">
        <v>0</v>
      </c>
      <c r="P14" s="23" t="s">
        <v>6</v>
      </c>
      <c r="Q14" s="23" t="s">
        <v>0</v>
      </c>
      <c r="R14" s="23" t="s">
        <v>18</v>
      </c>
      <c r="S14" s="23" t="s">
        <v>0</v>
      </c>
      <c r="T14" s="23" t="s">
        <v>7</v>
      </c>
      <c r="U14" s="23" t="s">
        <v>0</v>
      </c>
      <c r="V14" s="23" t="s">
        <v>19</v>
      </c>
      <c r="W14" s="23" t="s">
        <v>0</v>
      </c>
      <c r="X14" s="23" t="s">
        <v>8</v>
      </c>
      <c r="Y14" s="23" t="s">
        <v>0</v>
      </c>
      <c r="Z14" s="23" t="s">
        <v>9</v>
      </c>
      <c r="AA14" s="23" t="s">
        <v>0</v>
      </c>
      <c r="AB14" s="23" t="s">
        <v>10</v>
      </c>
      <c r="AC14" s="23" t="s">
        <v>11</v>
      </c>
      <c r="AD14" s="23" t="s">
        <v>0</v>
      </c>
      <c r="AE14" s="23" t="str">
        <f>ButceYil&amp;" "&amp;"YILSONU GERÇEKLEŞME TAHMİNİ"</f>
        <v> YILSONU GERÇEKLEŞME TAHMİNİ</v>
      </c>
    </row>
    <row r="15" spans="1:31" ht="39" customHeight="1" thickBot="1">
      <c r="A15" s="24" t="s">
        <v>0</v>
      </c>
      <c r="B15" s="24" t="s">
        <v>0</v>
      </c>
      <c r="C15" s="24" t="s">
        <v>0</v>
      </c>
      <c r="D15" s="12">
        <f>ButceYil-1</f>
        <v>-1</v>
      </c>
      <c r="E15" s="12">
        <f>ButceYil</f>
        <v>0</v>
      </c>
      <c r="F15" s="12">
        <f>ButceYil-1</f>
        <v>-1</v>
      </c>
      <c r="G15" s="12">
        <f>ButceYil</f>
        <v>0</v>
      </c>
      <c r="H15" s="12">
        <f>ButceYil-1</f>
        <v>-1</v>
      </c>
      <c r="I15" s="12">
        <f>ButceYil</f>
        <v>0</v>
      </c>
      <c r="J15" s="12">
        <f>ButceYil-1</f>
        <v>-1</v>
      </c>
      <c r="K15" s="12">
        <f>ButceYil</f>
        <v>0</v>
      </c>
      <c r="L15" s="12">
        <f>ButceYil-1</f>
        <v>-1</v>
      </c>
      <c r="M15" s="12">
        <f>ButceYil</f>
        <v>0</v>
      </c>
      <c r="N15" s="12">
        <f>ButceYil-1</f>
        <v>-1</v>
      </c>
      <c r="O15" s="12">
        <f>ButceYil</f>
        <v>0</v>
      </c>
      <c r="P15" s="12">
        <f>ButceYil-1</f>
        <v>-1</v>
      </c>
      <c r="Q15" s="12">
        <f>ButceYil</f>
        <v>0</v>
      </c>
      <c r="R15" s="12">
        <f>ButceYil-1</f>
        <v>-1</v>
      </c>
      <c r="S15" s="12">
        <f>ButceYil</f>
        <v>0</v>
      </c>
      <c r="T15" s="12">
        <f>ButceYil-1</f>
        <v>-1</v>
      </c>
      <c r="U15" s="12">
        <f>ButceYil</f>
        <v>0</v>
      </c>
      <c r="V15" s="12">
        <f>ButceYil-1</f>
        <v>-1</v>
      </c>
      <c r="W15" s="12">
        <f>ButceYil</f>
        <v>0</v>
      </c>
      <c r="X15" s="12">
        <f>ButceYil-1</f>
        <v>-1</v>
      </c>
      <c r="Y15" s="12">
        <f>ButceYil</f>
        <v>0</v>
      </c>
      <c r="Z15" s="12">
        <f>ButceYil-1</f>
        <v>-1</v>
      </c>
      <c r="AA15" s="12">
        <f>ButceYil</f>
        <v>0</v>
      </c>
      <c r="AB15" s="24" t="s">
        <v>0</v>
      </c>
      <c r="AC15" s="12">
        <f>ButceYil-1</f>
        <v>-1</v>
      </c>
      <c r="AD15" s="12">
        <f>ButceYil</f>
        <v>0</v>
      </c>
      <c r="AE15" s="24" t="s">
        <v>0</v>
      </c>
    </row>
    <row r="16" spans="1:31" ht="24.75" customHeight="1">
      <c r="A16" s="13" t="s">
        <v>21</v>
      </c>
      <c r="B16" s="14">
        <v>452638243.1</v>
      </c>
      <c r="C16" s="14">
        <v>741277000</v>
      </c>
      <c r="D16" s="14">
        <v>23769.54</v>
      </c>
      <c r="E16" s="14">
        <v>6842672.08</v>
      </c>
      <c r="F16" s="14">
        <v>2761760.55</v>
      </c>
      <c r="G16" s="14">
        <v>7785376.5</v>
      </c>
      <c r="H16" s="14">
        <f>IF(F16=0,0,F16-D16)</f>
        <v>0</v>
      </c>
      <c r="I16" s="14">
        <f>IF(G16=0,0,G16-E16)</f>
        <v>0</v>
      </c>
      <c r="J16" s="14">
        <v>38639356.43</v>
      </c>
      <c r="K16" s="14">
        <v>8290191.890000001</v>
      </c>
      <c r="L16" s="14">
        <f>IF(J16=0,0,J16-F16)</f>
        <v>0</v>
      </c>
      <c r="M16" s="14">
        <f>IF(K16=0,0,K16-G16)</f>
        <v>0</v>
      </c>
      <c r="N16" s="14">
        <v>58918294.23</v>
      </c>
      <c r="O16" s="14">
        <v>24907668.560000002</v>
      </c>
      <c r="P16" s="14">
        <f>IF(N16=0,0,N16-J16)</f>
        <v>0</v>
      </c>
      <c r="Q16" s="14">
        <f>IF(O16=0,0,O16-K16)</f>
        <v>0</v>
      </c>
      <c r="R16" s="14">
        <v>60124801.49</v>
      </c>
      <c r="S16" s="14">
        <v>84908000.06</v>
      </c>
      <c r="T16" s="14">
        <f>IF(R16=0,0,R16-N16)</f>
        <v>0</v>
      </c>
      <c r="U16" s="14">
        <f>IF(S16=0,0,S16-O16)</f>
        <v>0</v>
      </c>
      <c r="V16" s="14">
        <v>75453010.01</v>
      </c>
      <c r="W16" s="14">
        <v>85332312.56</v>
      </c>
      <c r="X16" s="14">
        <f>IF(V16=0,0,V16-R16)</f>
        <v>0</v>
      </c>
      <c r="Y16" s="14">
        <f>IF(W16=0,0,W16-S16)</f>
        <v>0</v>
      </c>
      <c r="Z16" s="14">
        <f>D16+H16+L16+P16+T16+X16</f>
        <v>0</v>
      </c>
      <c r="AA16" s="14">
        <f>E16+I16+M16+Q16+U16+Y16</f>
        <v>0</v>
      </c>
      <c r="AB16" s="15">
        <f>IF(AA16=0,0,IF(Z16=0,0,(AA16-Z16)/Z16*100))</f>
        <v>0</v>
      </c>
      <c r="AC16" s="16">
        <f>IF(Z16=0,0,IF(B16=0,0,Z16/B16*100))</f>
        <v>0</v>
      </c>
      <c r="AD16" s="16">
        <f>IF(AA16=0,0,IF(C16=0,0,AA16/C16*100))</f>
        <v>0</v>
      </c>
      <c r="AE16" s="14">
        <v>661047000</v>
      </c>
    </row>
    <row r="17" spans="1:31" ht="24.75" customHeight="1">
      <c r="A17" s="13" t="s">
        <v>24</v>
      </c>
      <c r="B17" s="14">
        <v>437717000</v>
      </c>
      <c r="C17" s="14">
        <v>737256000</v>
      </c>
      <c r="D17" s="14">
        <v>0</v>
      </c>
      <c r="E17" s="14">
        <v>0</v>
      </c>
      <c r="F17" s="14">
        <v>2574400</v>
      </c>
      <c r="G17" s="14">
        <v>0</v>
      </c>
      <c r="H17" s="14">
        <f>IF(F17=0,0,F17-D17)</f>
        <v>0</v>
      </c>
      <c r="I17" s="14">
        <f>IF(G17=0,0,G17-E17)</f>
        <v>0</v>
      </c>
      <c r="J17" s="14">
        <v>38381000</v>
      </c>
      <c r="K17" s="14">
        <v>0</v>
      </c>
      <c r="L17" s="14">
        <f>IF(J17=0,0,J17-F17)</f>
        <v>0</v>
      </c>
      <c r="M17" s="14">
        <f>IF(K17=0,0,K17-G17)</f>
        <v>0</v>
      </c>
      <c r="N17" s="14">
        <v>53381000</v>
      </c>
      <c r="O17" s="14">
        <v>15000000</v>
      </c>
      <c r="P17" s="14">
        <f>IF(N17=0,0,N17-J17)</f>
        <v>0</v>
      </c>
      <c r="Q17" s="14">
        <f>IF(O17=0,0,O17-K17)</f>
        <v>0</v>
      </c>
      <c r="R17" s="14">
        <v>53381000</v>
      </c>
      <c r="S17" s="14">
        <v>74583000</v>
      </c>
      <c r="T17" s="14">
        <f>IF(R17=0,0,R17-N17)</f>
        <v>0</v>
      </c>
      <c r="U17" s="14">
        <f>IF(S17=0,0,S17-O17)</f>
        <v>0</v>
      </c>
      <c r="V17" s="14">
        <v>68650000</v>
      </c>
      <c r="W17" s="14">
        <v>74583000</v>
      </c>
      <c r="X17" s="14">
        <f>IF(V17=0,0,V17-R17)</f>
        <v>0</v>
      </c>
      <c r="Y17" s="14">
        <f>IF(W17=0,0,W17-S17)</f>
        <v>0</v>
      </c>
      <c r="Z17" s="14">
        <f>D17+H17+L17+P17+T17+X17</f>
        <v>0</v>
      </c>
      <c r="AA17" s="14">
        <f>E17+I17+M17+Q17+U17+Y17</f>
        <v>0</v>
      </c>
      <c r="AB17" s="15">
        <f>IF(AA17=0,0,IF(Z17=0,0,(AA17-Z17)/Z17*100))</f>
        <v>0</v>
      </c>
      <c r="AC17" s="16">
        <f>IF(Z17=0,0,IF(B17=0,0,Z17/B17*100))</f>
        <v>0</v>
      </c>
      <c r="AD17" s="16">
        <f>IF(AA17=0,0,IF(C17=0,0,AA17/C17*100))</f>
        <v>0</v>
      </c>
      <c r="AE17" s="14">
        <v>649947000</v>
      </c>
    </row>
    <row r="18" spans="1:31" ht="34.5" customHeight="1">
      <c r="A18" s="22" t="s">
        <v>25</v>
      </c>
      <c r="B18" s="18">
        <v>437717000</v>
      </c>
      <c r="C18" s="18">
        <v>737256000</v>
      </c>
      <c r="D18" s="18">
        <v>0</v>
      </c>
      <c r="E18" s="18">
        <v>0</v>
      </c>
      <c r="F18" s="18">
        <v>2574400</v>
      </c>
      <c r="G18" s="18">
        <v>0</v>
      </c>
      <c r="H18" s="18">
        <f>IF(F18=0,0,F18-D18)</f>
        <v>0</v>
      </c>
      <c r="I18" s="18">
        <f>IF(G18=0,0,G18-E18)</f>
        <v>0</v>
      </c>
      <c r="J18" s="18">
        <v>38381000</v>
      </c>
      <c r="K18" s="18">
        <v>0</v>
      </c>
      <c r="L18" s="18">
        <f>IF(J18=0,0,J18-F18)</f>
        <v>0</v>
      </c>
      <c r="M18" s="18">
        <f>IF(K18=0,0,K18-G18)</f>
        <v>0</v>
      </c>
      <c r="N18" s="18">
        <v>53381000</v>
      </c>
      <c r="O18" s="18">
        <v>15000000</v>
      </c>
      <c r="P18" s="18">
        <f>IF(N18=0,0,N18-J18)</f>
        <v>0</v>
      </c>
      <c r="Q18" s="18">
        <f>IF(O18=0,0,O18-K18)</f>
        <v>0</v>
      </c>
      <c r="R18" s="18">
        <v>53381000</v>
      </c>
      <c r="S18" s="18">
        <v>74583000</v>
      </c>
      <c r="T18" s="18">
        <f>IF(R18=0,0,R18-N18)</f>
        <v>0</v>
      </c>
      <c r="U18" s="18">
        <f>IF(S18=0,0,S18-O18)</f>
        <v>0</v>
      </c>
      <c r="V18" s="18">
        <v>68650000</v>
      </c>
      <c r="W18" s="18">
        <v>74583000</v>
      </c>
      <c r="X18" s="18">
        <f>IF(V18=0,0,V18-R18)</f>
        <v>0</v>
      </c>
      <c r="Y18" s="18">
        <f>IF(W18=0,0,W18-S18)</f>
        <v>0</v>
      </c>
      <c r="Z18" s="18">
        <f>D18+H18+L18+P18+T18+X18</f>
        <v>0</v>
      </c>
      <c r="AA18" s="18">
        <f>E18+I18+M18+Q18+U18+Y18</f>
        <v>0</v>
      </c>
      <c r="AB18" s="19">
        <f>IF(AA18=0,0,IF(Z18=0,0,(AA18-Z18)/Z18*100))</f>
        <v>0</v>
      </c>
      <c r="AC18" s="20">
        <f>IF(Z18=0,0,IF(B18=0,0,Z18/B18*100))</f>
        <v>0</v>
      </c>
      <c r="AD18" s="20">
        <f>IF(AA18=0,0,IF(C18=0,0,AA18/C18*100))</f>
        <v>0</v>
      </c>
      <c r="AE18" s="18">
        <v>649947000</v>
      </c>
    </row>
    <row r="19" spans="1:31" ht="24.75" customHeight="1">
      <c r="A19" s="13" t="s">
        <v>26</v>
      </c>
      <c r="B19" s="14">
        <v>14921243.1</v>
      </c>
      <c r="C19" s="14">
        <v>4021000</v>
      </c>
      <c r="D19" s="14">
        <v>23769.54</v>
      </c>
      <c r="E19" s="14">
        <v>6842672.08</v>
      </c>
      <c r="F19" s="14">
        <v>187360.55</v>
      </c>
      <c r="G19" s="14">
        <v>7785376.5</v>
      </c>
      <c r="H19" s="14">
        <f>IF(F19=0,0,F19-D19)</f>
        <v>0</v>
      </c>
      <c r="I19" s="14">
        <f>IF(G19=0,0,G19-E19)</f>
        <v>0</v>
      </c>
      <c r="J19" s="14">
        <v>258356.43</v>
      </c>
      <c r="K19" s="14">
        <v>8290191.890000001</v>
      </c>
      <c r="L19" s="14">
        <f>IF(J19=0,0,J19-F19)</f>
        <v>0</v>
      </c>
      <c r="M19" s="14">
        <f>IF(K19=0,0,K19-G19)</f>
        <v>0</v>
      </c>
      <c r="N19" s="14">
        <v>5537294.2299999995</v>
      </c>
      <c r="O19" s="14">
        <v>9907668.56</v>
      </c>
      <c r="P19" s="14">
        <f>IF(N19=0,0,N19-J19)</f>
        <v>0</v>
      </c>
      <c r="Q19" s="14">
        <f>IF(O19=0,0,O19-K19)</f>
        <v>0</v>
      </c>
      <c r="R19" s="14">
        <v>6743801.489999999</v>
      </c>
      <c r="S19" s="14">
        <v>10325000.059999999</v>
      </c>
      <c r="T19" s="14">
        <f>IF(R19=0,0,R19-N19)</f>
        <v>0</v>
      </c>
      <c r="U19" s="14">
        <f>IF(S19=0,0,S19-O19)</f>
        <v>0</v>
      </c>
      <c r="V19" s="14">
        <v>6803010.01</v>
      </c>
      <c r="W19" s="14">
        <v>10749312.559999999</v>
      </c>
      <c r="X19" s="14">
        <f>IF(V19=0,0,V19-R19)</f>
        <v>0</v>
      </c>
      <c r="Y19" s="14">
        <f>IF(W19=0,0,W19-S19)</f>
        <v>0</v>
      </c>
      <c r="Z19" s="14">
        <f>D19+H19+L19+P19+T19+X19</f>
        <v>0</v>
      </c>
      <c r="AA19" s="14">
        <f>E19+I19+M19+Q19+U19+Y19</f>
        <v>0</v>
      </c>
      <c r="AB19" s="15">
        <f>IF(AA19=0,0,IF(Z19=0,0,(AA19-Z19)/Z19*100))</f>
        <v>0</v>
      </c>
      <c r="AC19" s="16">
        <f>IF(Z19=0,0,IF(B19=0,0,Z19/B19*100))</f>
        <v>0</v>
      </c>
      <c r="AD19" s="16">
        <f>IF(AA19=0,0,IF(C19=0,0,AA19/C19*100))</f>
        <v>0</v>
      </c>
      <c r="AE19" s="14">
        <v>11100000</v>
      </c>
    </row>
    <row r="20" spans="1:31" ht="24.75" customHeight="1">
      <c r="A20" s="22" t="s">
        <v>27</v>
      </c>
      <c r="B20" s="18">
        <v>212289.11</v>
      </c>
      <c r="C20" s="18">
        <v>1000</v>
      </c>
      <c r="D20" s="18">
        <v>0</v>
      </c>
      <c r="E20" s="18">
        <v>3295034.96</v>
      </c>
      <c r="F20" s="18">
        <v>0</v>
      </c>
      <c r="G20" s="18">
        <v>3323592.76</v>
      </c>
      <c r="H20" s="18">
        <f>IF(F20=0,0,F20-D20)</f>
        <v>0</v>
      </c>
      <c r="I20" s="18">
        <f>IF(G20=0,0,G20-E20)</f>
        <v>0</v>
      </c>
      <c r="J20" s="18">
        <v>1323.22</v>
      </c>
      <c r="K20" s="18">
        <v>3341050.49</v>
      </c>
      <c r="L20" s="18">
        <f>IF(J20=0,0,J20-F20)</f>
        <v>0</v>
      </c>
      <c r="M20" s="18">
        <f>IF(K20=0,0,K20-G20)</f>
        <v>0</v>
      </c>
      <c r="N20" s="18">
        <v>1323.22</v>
      </c>
      <c r="O20" s="18">
        <v>3341050.49</v>
      </c>
      <c r="P20" s="18">
        <f>IF(N20=0,0,N20-J20)</f>
        <v>0</v>
      </c>
      <c r="Q20" s="18">
        <f>IF(O20=0,0,O20-K20)</f>
        <v>0</v>
      </c>
      <c r="R20" s="18">
        <v>1323.22</v>
      </c>
      <c r="S20" s="18">
        <v>3384699.17</v>
      </c>
      <c r="T20" s="18">
        <f>IF(R20=0,0,R20-N20)</f>
        <v>0</v>
      </c>
      <c r="U20" s="18">
        <f>IF(S20=0,0,S20-O20)</f>
        <v>0</v>
      </c>
      <c r="V20" s="18">
        <v>1323.22</v>
      </c>
      <c r="W20" s="18">
        <v>3384699.17</v>
      </c>
      <c r="X20" s="18">
        <f>IF(V20=0,0,V20-R20)</f>
        <v>0</v>
      </c>
      <c r="Y20" s="18">
        <f>IF(W20=0,0,W20-S20)</f>
        <v>0</v>
      </c>
      <c r="Z20" s="18">
        <f>D20+H20+L20+P20+T20+X20</f>
        <v>0</v>
      </c>
      <c r="AA20" s="18">
        <f>E20+I20+M20+Q20+U20+Y20</f>
        <v>0</v>
      </c>
      <c r="AB20" s="19">
        <f>IF(AA20=0,0,IF(Z20=0,0,(AA20-Z20)/Z20*100))</f>
        <v>0</v>
      </c>
      <c r="AC20" s="20">
        <f>IF(Z20=0,0,IF(B20=0,0,Z20/B20*100))</f>
        <v>0</v>
      </c>
      <c r="AD20" s="20">
        <f>IF(AA20=0,0,IF(C20=0,0,AA20/C20*100))</f>
        <v>0</v>
      </c>
      <c r="AE20" s="18">
        <v>3500000</v>
      </c>
    </row>
    <row r="21" spans="1:31" ht="24.75" customHeight="1">
      <c r="A21" s="22" t="s">
        <v>28</v>
      </c>
      <c r="B21" s="18">
        <v>14708953.99</v>
      </c>
      <c r="C21" s="18">
        <v>4020000</v>
      </c>
      <c r="D21" s="18">
        <v>23769.54</v>
      </c>
      <c r="E21" s="18">
        <v>3547637.12</v>
      </c>
      <c r="F21" s="18">
        <v>187360.55</v>
      </c>
      <c r="G21" s="18">
        <v>4461783.74</v>
      </c>
      <c r="H21" s="18">
        <f>IF(F21=0,0,F21-D21)</f>
        <v>0</v>
      </c>
      <c r="I21" s="18">
        <f>IF(G21=0,0,G21-E21)</f>
        <v>0</v>
      </c>
      <c r="J21" s="18">
        <v>257033.21</v>
      </c>
      <c r="K21" s="18">
        <v>4949141.4</v>
      </c>
      <c r="L21" s="18">
        <f>IF(J21=0,0,J21-F21)</f>
        <v>0</v>
      </c>
      <c r="M21" s="18">
        <f>IF(K21=0,0,K21-G21)</f>
        <v>0</v>
      </c>
      <c r="N21" s="18">
        <v>5535971.01</v>
      </c>
      <c r="O21" s="18">
        <v>6566618.07</v>
      </c>
      <c r="P21" s="18">
        <f>IF(N21=0,0,N21-J21)</f>
        <v>0</v>
      </c>
      <c r="Q21" s="18">
        <f>IF(O21=0,0,O21-K21)</f>
        <v>0</v>
      </c>
      <c r="R21" s="18">
        <v>6742478.27</v>
      </c>
      <c r="S21" s="18">
        <v>6940300.89</v>
      </c>
      <c r="T21" s="18">
        <f>IF(R21=0,0,R21-N21)</f>
        <v>0</v>
      </c>
      <c r="U21" s="18">
        <f>IF(S21=0,0,S21-O21)</f>
        <v>0</v>
      </c>
      <c r="V21" s="18">
        <v>6801686.79</v>
      </c>
      <c r="W21" s="18">
        <v>7364613.39</v>
      </c>
      <c r="X21" s="18">
        <f>IF(V21=0,0,V21-R21)</f>
        <v>0</v>
      </c>
      <c r="Y21" s="18">
        <f>IF(W21=0,0,W21-S21)</f>
        <v>0</v>
      </c>
      <c r="Z21" s="18">
        <f>D21+H21+L21+P21+T21+X21</f>
        <v>0</v>
      </c>
      <c r="AA21" s="18">
        <f>E21+I21+M21+Q21+U21+Y21</f>
        <v>0</v>
      </c>
      <c r="AB21" s="19">
        <f>IF(AA21=0,0,IF(Z21=0,0,(AA21-Z21)/Z21*100))</f>
        <v>0</v>
      </c>
      <c r="AC21" s="20">
        <f>IF(Z21=0,0,IF(B21=0,0,Z21/B21*100))</f>
        <v>0</v>
      </c>
      <c r="AD21" s="20">
        <f>IF(AA21=0,0,IF(C21=0,0,AA21/C21*100))</f>
        <v>0</v>
      </c>
      <c r="AE21" s="18">
        <v>7600000</v>
      </c>
    </row>
  </sheetData>
  <sheetProtection/>
  <mergeCells count="20">
    <mergeCell ref="R14:S14"/>
    <mergeCell ref="B13:Q13"/>
    <mergeCell ref="AC14:AD14"/>
    <mergeCell ref="X14:Y14"/>
    <mergeCell ref="V14:W14"/>
    <mergeCell ref="Z14:AA14"/>
    <mergeCell ref="AB14:AB15"/>
    <mergeCell ref="L14:M14"/>
    <mergeCell ref="P14:Q14"/>
    <mergeCell ref="T14:U14"/>
    <mergeCell ref="A14:A15"/>
    <mergeCell ref="A11:AE11"/>
    <mergeCell ref="B14:B15"/>
    <mergeCell ref="C14:C15"/>
    <mergeCell ref="D14:E14"/>
    <mergeCell ref="F14:G14"/>
    <mergeCell ref="AE14:AE15"/>
    <mergeCell ref="H14:I14"/>
    <mergeCell ref="J14:K14"/>
    <mergeCell ref="N14:O14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fitToHeight="0" fitToWidth="1" horizontalDpi="600" verticalDpi="600" orientation="landscape" paperSize="9" scale="42" r:id="rId1"/>
  <headerFooter alignWithMargins="0">
    <oddFooter>&amp;Le-bütçe "" aşaması verilerinden üretilmiştir.  (12.05.2021 13:48:28)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Furkan Gökalp</cp:lastModifiedBy>
  <cp:lastPrinted>2021-05-21T11:43:44Z</cp:lastPrinted>
  <dcterms:created xsi:type="dcterms:W3CDTF">2021-05-12T10:51:16Z</dcterms:created>
  <dcterms:modified xsi:type="dcterms:W3CDTF">2021-05-26T11:49:27Z</dcterms:modified>
  <cp:category/>
  <cp:version/>
  <cp:contentType/>
  <cp:contentStatus/>
</cp:coreProperties>
</file>